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480" yWindow="72" windowWidth="27792" windowHeight="12072"/>
  </bookViews>
  <sheets>
    <sheet name="Свод " sheetId="1" r:id="rId1"/>
  </sheets>
  <definedNames>
    <definedName name="Excel_BuiltIn__FilterDatabase" localSheetId="0">'Свод '!$A$7:$C$11</definedName>
    <definedName name="_xlnm.Print_Titles" localSheetId="0">'Свод '!$7:$7</definedName>
  </definedNames>
  <calcPr calcId="152511"/>
</workbook>
</file>

<file path=xl/calcChain.xml><?xml version="1.0" encoding="utf-8"?>
<calcChain xmlns="http://schemas.openxmlformats.org/spreadsheetml/2006/main">
  <c r="C34" i="1" l="1"/>
  <c r="C35" i="1"/>
  <c r="C36" i="1"/>
  <c r="C37" i="1"/>
  <c r="C38" i="1"/>
  <c r="C33" i="1"/>
  <c r="C27" i="1"/>
  <c r="C28" i="1"/>
  <c r="C29" i="1"/>
  <c r="C26" i="1"/>
  <c r="C19" i="1"/>
  <c r="C20" i="1"/>
  <c r="C21" i="1"/>
  <c r="C22" i="1"/>
  <c r="C18" i="1"/>
  <c r="C10" i="1"/>
  <c r="C11" i="1"/>
  <c r="C12" i="1"/>
  <c r="C13" i="1"/>
  <c r="C14" i="1"/>
  <c r="C9" i="1"/>
  <c r="E48" i="1" l="1"/>
  <c r="C48" i="1"/>
  <c r="F48" i="1" s="1"/>
  <c r="B48" i="1"/>
  <c r="E47" i="1"/>
  <c r="D47" i="1"/>
  <c r="B47" i="1"/>
  <c r="E46" i="1"/>
  <c r="D46" i="1"/>
  <c r="E45" i="1"/>
  <c r="D45" i="1"/>
  <c r="B45" i="1"/>
  <c r="E44" i="1"/>
  <c r="D44" i="1"/>
  <c r="E43" i="1"/>
  <c r="D43" i="1"/>
  <c r="C43" i="1"/>
  <c r="E42" i="1"/>
  <c r="D42" i="1"/>
  <c r="E40" i="1"/>
  <c r="F39" i="1"/>
  <c r="D40" i="1"/>
  <c r="F38" i="1"/>
  <c r="F37" i="1"/>
  <c r="F36" i="1"/>
  <c r="F35" i="1"/>
  <c r="B40" i="1"/>
  <c r="F34" i="1"/>
  <c r="C40" i="1"/>
  <c r="E31" i="1"/>
  <c r="F30" i="1"/>
  <c r="D31" i="1"/>
  <c r="F29" i="1"/>
  <c r="F28" i="1"/>
  <c r="C31" i="1"/>
  <c r="B43" i="1"/>
  <c r="F26" i="1"/>
  <c r="B31" i="1"/>
  <c r="E24" i="1"/>
  <c r="B24" i="1"/>
  <c r="F23" i="1"/>
  <c r="D24" i="1"/>
  <c r="F22" i="1"/>
  <c r="F21" i="1"/>
  <c r="F20" i="1"/>
  <c r="C24" i="1"/>
  <c r="F18" i="1"/>
  <c r="E16" i="1"/>
  <c r="F15" i="1"/>
  <c r="D16" i="1"/>
  <c r="C46" i="1"/>
  <c r="B46" i="1"/>
  <c r="F13" i="1"/>
  <c r="F12" i="1"/>
  <c r="C45" i="1"/>
  <c r="F11" i="1"/>
  <c r="B16" i="1"/>
  <c r="F10" i="1"/>
  <c r="C42" i="1"/>
  <c r="B42" i="1"/>
  <c r="F24" i="1" l="1"/>
  <c r="F31" i="1"/>
  <c r="F42" i="1"/>
  <c r="E49" i="1"/>
  <c r="F43" i="1"/>
  <c r="F40" i="1"/>
  <c r="F46" i="1"/>
  <c r="B44" i="1"/>
  <c r="B49" i="1" s="1"/>
  <c r="C47" i="1"/>
  <c r="F47" i="1" s="1"/>
  <c r="F9" i="1"/>
  <c r="F33" i="1"/>
  <c r="C44" i="1"/>
  <c r="F44" i="1" s="1"/>
  <c r="F45" i="1"/>
  <c r="C16" i="1"/>
  <c r="F16" i="1" s="1"/>
  <c r="F19" i="1"/>
  <c r="F27" i="1"/>
  <c r="D48" i="1"/>
  <c r="D49" i="1" s="1"/>
  <c r="F14" i="1"/>
  <c r="C49" i="1" l="1"/>
  <c r="F49" i="1" s="1"/>
</calcChain>
</file>

<file path=xl/sharedStrings.xml><?xml version="1.0" encoding="utf-8"?>
<sst xmlns="http://schemas.openxmlformats.org/spreadsheetml/2006/main" count="54" uniqueCount="30">
  <si>
    <t>к пояснительной записке</t>
  </si>
  <si>
    <t xml:space="preserve">Сводная информация об исполнении расходов на реализацию наказов избирателей депутатам </t>
  </si>
  <si>
    <t>Думы Ханты-Мансийского автономного округа – Югры за 2020 год</t>
  </si>
  <si>
    <t>(рублей)</t>
  </si>
  <si>
    <t>Получатели</t>
  </si>
  <si>
    <t>Уточненный план</t>
  </si>
  <si>
    <t>Профинансировано (субъектом)</t>
  </si>
  <si>
    <t>Освоено</t>
  </si>
  <si>
    <t>% освоения</t>
  </si>
  <si>
    <t>I квартал</t>
  </si>
  <si>
    <t>Департамент образования и молодежной политики автономного округа</t>
  </si>
  <si>
    <t>Департамент культуры автономного округа</t>
  </si>
  <si>
    <t>Департамент физической культуры и спорта автономного округа</t>
  </si>
  <si>
    <t>Департамент социального развития автономного округа</t>
  </si>
  <si>
    <t>Департамент здравоохранения автономного округа</t>
  </si>
  <si>
    <t xml:space="preserve">Служба по делам архивов  автономного округа </t>
  </si>
  <si>
    <t>Муниципальные образования автономного округа</t>
  </si>
  <si>
    <t>Итого за I квартал</t>
  </si>
  <si>
    <t>II квартал</t>
  </si>
  <si>
    <t xml:space="preserve"> </t>
  </si>
  <si>
    <t>Итого за II квартал</t>
  </si>
  <si>
    <t>III квартал</t>
  </si>
  <si>
    <t>Итого за III квартал</t>
  </si>
  <si>
    <t>IV квартал</t>
  </si>
  <si>
    <t>Служба по делам архивов автономного округа</t>
  </si>
  <si>
    <t>Итого за IV квартал</t>
  </si>
  <si>
    <t>Итого за 2020 год</t>
  </si>
  <si>
    <t>Всего за 2020 год</t>
  </si>
  <si>
    <t>Приложение 11</t>
  </si>
  <si>
    <t>Утверждено постановлением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</si>
</sst>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9" x14ac:knownFonts="1">
    <font>
      <sz val="10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7">
    <xf numFmtId="0" fontId="0" fillId="0" borderId="0" xfId="0"/>
    <xf numFmtId="0" fontId="1" fillId="0" borderId="0" xfId="0" applyFont="1" applyFill="1" applyAlignment="1">
      <alignment horizontal="left" vertical="center"/>
    </xf>
    <xf numFmtId="4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4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/>
    </xf>
    <xf numFmtId="4" fontId="5" fillId="0" borderId="8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4" fontId="2" fillId="0" borderId="0" xfId="0" applyNumberFormat="1" applyFont="1" applyFill="1"/>
    <xf numFmtId="0" fontId="4" fillId="0" borderId="8" xfId="0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9" sqref="E9"/>
    </sheetView>
  </sheetViews>
  <sheetFormatPr defaultColWidth="9.33203125" defaultRowHeight="15.6" x14ac:dyDescent="0.3"/>
  <cols>
    <col min="1" max="1" width="24.6640625" style="1" customWidth="1"/>
    <col min="2" max="2" width="23.6640625" style="2" customWidth="1"/>
    <col min="3" max="3" width="20.44140625" style="3" customWidth="1"/>
    <col min="4" max="4" width="21" style="3" customWidth="1"/>
    <col min="5" max="5" width="20.44140625" style="3" customWidth="1"/>
    <col min="6" max="6" width="16" style="3" customWidth="1"/>
    <col min="7" max="7" width="9.33203125" style="4" customWidth="1"/>
    <col min="8" max="9" width="20.77734375" style="4" customWidth="1"/>
    <col min="10" max="10" width="18.6640625" style="4" customWidth="1"/>
    <col min="11" max="16384" width="9.33203125" style="4"/>
  </cols>
  <sheetData>
    <row r="1" spans="1:6" x14ac:dyDescent="0.3">
      <c r="E1" s="34" t="s">
        <v>28</v>
      </c>
      <c r="F1" s="34"/>
    </row>
    <row r="2" spans="1:6" x14ac:dyDescent="0.3">
      <c r="E2" s="34" t="s">
        <v>0</v>
      </c>
      <c r="F2" s="34"/>
    </row>
    <row r="3" spans="1:6" x14ac:dyDescent="0.3">
      <c r="E3" s="5"/>
      <c r="F3" s="5"/>
    </row>
    <row r="4" spans="1:6" x14ac:dyDescent="0.25">
      <c r="A4" s="35" t="s">
        <v>1</v>
      </c>
      <c r="B4" s="35"/>
      <c r="C4" s="35"/>
      <c r="D4" s="35"/>
      <c r="E4" s="35"/>
      <c r="F4" s="35"/>
    </row>
    <row r="5" spans="1:6" ht="15.6" customHeight="1" x14ac:dyDescent="0.25">
      <c r="A5" s="36" t="s">
        <v>2</v>
      </c>
      <c r="B5" s="36"/>
      <c r="C5" s="36"/>
      <c r="D5" s="36"/>
      <c r="E5" s="36"/>
      <c r="F5" s="36"/>
    </row>
    <row r="6" spans="1:6" x14ac:dyDescent="0.3">
      <c r="E6" s="6"/>
      <c r="F6" s="7" t="s">
        <v>3</v>
      </c>
    </row>
    <row r="7" spans="1:6" ht="31.2" x14ac:dyDescent="0.25">
      <c r="A7" s="8" t="s">
        <v>4</v>
      </c>
      <c r="B7" s="9" t="s">
        <v>29</v>
      </c>
      <c r="C7" s="9" t="s">
        <v>5</v>
      </c>
      <c r="D7" s="9" t="s">
        <v>6</v>
      </c>
      <c r="E7" s="9" t="s">
        <v>7</v>
      </c>
      <c r="F7" s="10" t="s">
        <v>8</v>
      </c>
    </row>
    <row r="8" spans="1:6" ht="15.6" customHeight="1" x14ac:dyDescent="0.25">
      <c r="A8" s="28" t="s">
        <v>9</v>
      </c>
      <c r="B8" s="29"/>
      <c r="C8" s="29"/>
      <c r="D8" s="29"/>
      <c r="E8" s="29"/>
      <c r="F8" s="30"/>
    </row>
    <row r="9" spans="1:6" s="14" customFormat="1" ht="62.4" x14ac:dyDescent="0.25">
      <c r="A9" s="11" t="s">
        <v>10</v>
      </c>
      <c r="B9" s="12">
        <v>1900000</v>
      </c>
      <c r="C9" s="12">
        <f>B9</f>
        <v>1900000</v>
      </c>
      <c r="D9" s="12">
        <v>1900000</v>
      </c>
      <c r="E9" s="12">
        <v>1900000</v>
      </c>
      <c r="F9" s="13">
        <f>E9/C9*100</f>
        <v>100</v>
      </c>
    </row>
    <row r="10" spans="1:6" s="14" customFormat="1" ht="31.2" x14ac:dyDescent="0.25">
      <c r="A10" s="11" t="s">
        <v>11</v>
      </c>
      <c r="B10" s="12">
        <v>937680</v>
      </c>
      <c r="C10" s="12">
        <f t="shared" ref="C10:C14" si="0">B10</f>
        <v>937680</v>
      </c>
      <c r="D10" s="12">
        <v>937567.48</v>
      </c>
      <c r="E10" s="12">
        <v>937567.48</v>
      </c>
      <c r="F10" s="13">
        <f t="shared" ref="F10:F16" si="1">E10/C10*100</f>
        <v>99.98800017063391</v>
      </c>
    </row>
    <row r="11" spans="1:6" s="14" customFormat="1" ht="62.4" x14ac:dyDescent="0.25">
      <c r="A11" s="11" t="s">
        <v>12</v>
      </c>
      <c r="B11" s="12">
        <v>605000</v>
      </c>
      <c r="C11" s="12">
        <f t="shared" si="0"/>
        <v>605000</v>
      </c>
      <c r="D11" s="12">
        <v>605000</v>
      </c>
      <c r="E11" s="12">
        <v>605000</v>
      </c>
      <c r="F11" s="13">
        <f t="shared" si="1"/>
        <v>100</v>
      </c>
    </row>
    <row r="12" spans="1:6" s="14" customFormat="1" ht="46.8" x14ac:dyDescent="0.25">
      <c r="A12" s="11" t="s">
        <v>13</v>
      </c>
      <c r="B12" s="12">
        <v>1055080</v>
      </c>
      <c r="C12" s="12">
        <f t="shared" si="0"/>
        <v>1055080</v>
      </c>
      <c r="D12" s="12">
        <v>1050570</v>
      </c>
      <c r="E12" s="12">
        <v>1050570</v>
      </c>
      <c r="F12" s="13">
        <f t="shared" si="1"/>
        <v>99.572544262046478</v>
      </c>
    </row>
    <row r="13" spans="1:6" s="14" customFormat="1" ht="46.8" x14ac:dyDescent="0.25">
      <c r="A13" s="11" t="s">
        <v>14</v>
      </c>
      <c r="B13" s="12">
        <v>4238612</v>
      </c>
      <c r="C13" s="12">
        <f t="shared" si="0"/>
        <v>4238612</v>
      </c>
      <c r="D13" s="12">
        <v>4221097.91</v>
      </c>
      <c r="E13" s="12">
        <v>4221097.91</v>
      </c>
      <c r="F13" s="13">
        <f t="shared" si="1"/>
        <v>99.586796573972805</v>
      </c>
    </row>
    <row r="14" spans="1:6" s="14" customFormat="1" ht="46.8" x14ac:dyDescent="0.25">
      <c r="A14" s="11" t="s">
        <v>15</v>
      </c>
      <c r="B14" s="12">
        <v>400000</v>
      </c>
      <c r="C14" s="12">
        <f t="shared" si="0"/>
        <v>400000</v>
      </c>
      <c r="D14" s="12">
        <v>400000</v>
      </c>
      <c r="E14" s="12">
        <v>400000</v>
      </c>
      <c r="F14" s="13">
        <f t="shared" si="1"/>
        <v>100</v>
      </c>
    </row>
    <row r="15" spans="1:6" ht="46.8" x14ac:dyDescent="0.25">
      <c r="A15" s="11" t="s">
        <v>16</v>
      </c>
      <c r="B15" s="12">
        <v>74252090</v>
      </c>
      <c r="C15" s="12">
        <v>74252090</v>
      </c>
      <c r="D15" s="12">
        <v>74249563.830000013</v>
      </c>
      <c r="E15" s="12">
        <v>73132433.699999988</v>
      </c>
      <c r="F15" s="13">
        <f t="shared" si="1"/>
        <v>98.492087832140456</v>
      </c>
    </row>
    <row r="16" spans="1:6" s="19" customFormat="1" x14ac:dyDescent="0.25">
      <c r="A16" s="15" t="s">
        <v>17</v>
      </c>
      <c r="B16" s="16">
        <f>SUM(B9:B15)</f>
        <v>83388462</v>
      </c>
      <c r="C16" s="16">
        <f>SUM(C9:C15)</f>
        <v>83388462</v>
      </c>
      <c r="D16" s="17">
        <f>SUM(D9:D15)</f>
        <v>83363799.220000014</v>
      </c>
      <c r="E16" s="17">
        <f>SUM(E9:E15)</f>
        <v>82246669.089999989</v>
      </c>
      <c r="F16" s="18">
        <f t="shared" si="1"/>
        <v>98.630754324261289</v>
      </c>
    </row>
    <row r="17" spans="1:7" ht="15.6" customHeight="1" x14ac:dyDescent="0.25">
      <c r="A17" s="28" t="s">
        <v>18</v>
      </c>
      <c r="B17" s="29"/>
      <c r="C17" s="29"/>
      <c r="D17" s="29"/>
      <c r="E17" s="29"/>
      <c r="F17" s="30"/>
    </row>
    <row r="18" spans="1:7" ht="62.4" x14ac:dyDescent="0.25">
      <c r="A18" s="11" t="s">
        <v>10</v>
      </c>
      <c r="B18" s="12">
        <v>2025000</v>
      </c>
      <c r="C18" s="12">
        <f>B18</f>
        <v>2025000</v>
      </c>
      <c r="D18" s="12">
        <v>2025000</v>
      </c>
      <c r="E18" s="12">
        <v>2025000</v>
      </c>
      <c r="F18" s="13">
        <f>E18/C18*100</f>
        <v>100</v>
      </c>
    </row>
    <row r="19" spans="1:7" ht="31.2" x14ac:dyDescent="0.25">
      <c r="A19" s="11" t="s">
        <v>11</v>
      </c>
      <c r="B19" s="12">
        <v>2919230</v>
      </c>
      <c r="C19" s="12">
        <f t="shared" ref="C19:C22" si="2">B19</f>
        <v>2919230</v>
      </c>
      <c r="D19" s="12">
        <v>2918870</v>
      </c>
      <c r="E19" s="12">
        <v>2918870</v>
      </c>
      <c r="F19" s="13">
        <f t="shared" ref="F19:F24" si="3">E19/C19*100</f>
        <v>99.987667980940174</v>
      </c>
    </row>
    <row r="20" spans="1:7" ht="62.4" x14ac:dyDescent="0.25">
      <c r="A20" s="11" t="s">
        <v>12</v>
      </c>
      <c r="B20" s="12">
        <v>492300</v>
      </c>
      <c r="C20" s="12">
        <f t="shared" si="2"/>
        <v>492300</v>
      </c>
      <c r="D20" s="12">
        <v>492299.8</v>
      </c>
      <c r="E20" s="12">
        <v>492299.8</v>
      </c>
      <c r="F20" s="13">
        <f t="shared" si="3"/>
        <v>99.999959374365218</v>
      </c>
    </row>
    <row r="21" spans="1:7" ht="46.8" x14ac:dyDescent="0.25">
      <c r="A21" s="11" t="s">
        <v>13</v>
      </c>
      <c r="B21" s="12">
        <v>974850</v>
      </c>
      <c r="C21" s="12">
        <f t="shared" si="2"/>
        <v>974850</v>
      </c>
      <c r="D21" s="12">
        <v>943160</v>
      </c>
      <c r="E21" s="12">
        <v>943160</v>
      </c>
      <c r="F21" s="13">
        <f t="shared" si="3"/>
        <v>96.749243473354881</v>
      </c>
    </row>
    <row r="22" spans="1:7" ht="46.8" x14ac:dyDescent="0.25">
      <c r="A22" s="11" t="s">
        <v>14</v>
      </c>
      <c r="B22" s="12">
        <v>4819076</v>
      </c>
      <c r="C22" s="12">
        <f t="shared" si="2"/>
        <v>4819076</v>
      </c>
      <c r="D22" s="12">
        <v>4814720</v>
      </c>
      <c r="E22" s="12">
        <v>4814720</v>
      </c>
      <c r="F22" s="13">
        <f t="shared" si="3"/>
        <v>99.909609227993073</v>
      </c>
    </row>
    <row r="23" spans="1:7" ht="46.8" x14ac:dyDescent="0.25">
      <c r="A23" s="11" t="s">
        <v>16</v>
      </c>
      <c r="B23" s="12">
        <v>54173810</v>
      </c>
      <c r="C23" s="12">
        <v>54173810</v>
      </c>
      <c r="D23" s="12">
        <v>53867222.899999999</v>
      </c>
      <c r="E23" s="12">
        <v>52407733.660000004</v>
      </c>
      <c r="F23" s="13">
        <f t="shared" si="3"/>
        <v>96.739981293543877</v>
      </c>
      <c r="G23" s="4" t="s">
        <v>19</v>
      </c>
    </row>
    <row r="24" spans="1:7" x14ac:dyDescent="0.25">
      <c r="A24" s="15" t="s">
        <v>20</v>
      </c>
      <c r="B24" s="17">
        <f>SUM(B18:B23)</f>
        <v>65404266</v>
      </c>
      <c r="C24" s="17">
        <f t="shared" ref="C24:E24" si="4">SUM(C18:C23)</f>
        <v>65404266</v>
      </c>
      <c r="D24" s="17">
        <f t="shared" si="4"/>
        <v>65061272.700000003</v>
      </c>
      <c r="E24" s="17">
        <f t="shared" si="4"/>
        <v>63601783.460000008</v>
      </c>
      <c r="F24" s="18">
        <f t="shared" si="3"/>
        <v>97.244090255519438</v>
      </c>
    </row>
    <row r="25" spans="1:7" ht="15.6" customHeight="1" x14ac:dyDescent="0.25">
      <c r="A25" s="28" t="s">
        <v>21</v>
      </c>
      <c r="B25" s="29"/>
      <c r="C25" s="29"/>
      <c r="D25" s="29"/>
      <c r="E25" s="29"/>
      <c r="F25" s="30"/>
    </row>
    <row r="26" spans="1:7" s="14" customFormat="1" ht="62.4" x14ac:dyDescent="0.25">
      <c r="A26" s="11" t="s">
        <v>10</v>
      </c>
      <c r="B26" s="12">
        <v>550000</v>
      </c>
      <c r="C26" s="12">
        <f>B26</f>
        <v>550000</v>
      </c>
      <c r="D26" s="12">
        <v>550000</v>
      </c>
      <c r="E26" s="12">
        <v>550000</v>
      </c>
      <c r="F26" s="13">
        <f>E26/C26*100</f>
        <v>100</v>
      </c>
    </row>
    <row r="27" spans="1:7" s="14" customFormat="1" ht="31.2" x14ac:dyDescent="0.25">
      <c r="A27" s="11" t="s">
        <v>11</v>
      </c>
      <c r="B27" s="12">
        <v>2455000</v>
      </c>
      <c r="C27" s="12">
        <f t="shared" ref="C27:C29" si="5">B27</f>
        <v>2455000</v>
      </c>
      <c r="D27" s="12">
        <v>2455000</v>
      </c>
      <c r="E27" s="12">
        <v>2455000</v>
      </c>
      <c r="F27" s="13">
        <f t="shared" ref="F27:F31" si="6">E27/C27*100</f>
        <v>100</v>
      </c>
    </row>
    <row r="28" spans="1:7" s="14" customFormat="1" ht="46.8" x14ac:dyDescent="0.25">
      <c r="A28" s="11" t="s">
        <v>13</v>
      </c>
      <c r="B28" s="12">
        <v>370595</v>
      </c>
      <c r="C28" s="12">
        <f t="shared" si="5"/>
        <v>370595</v>
      </c>
      <c r="D28" s="12">
        <v>348045</v>
      </c>
      <c r="E28" s="12">
        <v>348045</v>
      </c>
      <c r="F28" s="13">
        <f t="shared" si="6"/>
        <v>93.915190436999964</v>
      </c>
    </row>
    <row r="29" spans="1:7" s="14" customFormat="1" ht="46.8" x14ac:dyDescent="0.25">
      <c r="A29" s="11" t="s">
        <v>14</v>
      </c>
      <c r="B29" s="12">
        <v>9774172</v>
      </c>
      <c r="C29" s="12">
        <f t="shared" si="5"/>
        <v>9774172</v>
      </c>
      <c r="D29" s="12">
        <v>9771226.7800000012</v>
      </c>
      <c r="E29" s="12">
        <v>9749324.4499999993</v>
      </c>
      <c r="F29" s="13">
        <f t="shared" si="6"/>
        <v>99.745783581463471</v>
      </c>
    </row>
    <row r="30" spans="1:7" ht="46.8" x14ac:dyDescent="0.25">
      <c r="A30" s="11" t="s">
        <v>16</v>
      </c>
      <c r="B30" s="12">
        <v>64556292</v>
      </c>
      <c r="C30" s="12">
        <v>64556292</v>
      </c>
      <c r="D30" s="12">
        <v>64439164</v>
      </c>
      <c r="E30" s="12">
        <v>64382000.439999998</v>
      </c>
      <c r="F30" s="13">
        <f t="shared" si="6"/>
        <v>99.730016153963732</v>
      </c>
    </row>
    <row r="31" spans="1:7" s="19" customFormat="1" x14ac:dyDescent="0.25">
      <c r="A31" s="15" t="s">
        <v>22</v>
      </c>
      <c r="B31" s="17">
        <f>SUM(B26:B30)</f>
        <v>77706059</v>
      </c>
      <c r="C31" s="17">
        <f>SUM(C26:C30)</f>
        <v>77706059</v>
      </c>
      <c r="D31" s="17">
        <f>SUM(D26:D30)</f>
        <v>77563435.780000001</v>
      </c>
      <c r="E31" s="17">
        <f>SUM(E26:E30)</f>
        <v>77484369.890000001</v>
      </c>
      <c r="F31" s="18">
        <f t="shared" si="6"/>
        <v>99.714708077011082</v>
      </c>
    </row>
    <row r="32" spans="1:7" s="19" customFormat="1" ht="16.95" customHeight="1" x14ac:dyDescent="0.25">
      <c r="A32" s="28" t="s">
        <v>23</v>
      </c>
      <c r="B32" s="29"/>
      <c r="C32" s="29"/>
      <c r="D32" s="29"/>
      <c r="E32" s="29"/>
      <c r="F32" s="30"/>
    </row>
    <row r="33" spans="1:8" s="19" customFormat="1" ht="62.4" x14ac:dyDescent="0.25">
      <c r="A33" s="11" t="s">
        <v>10</v>
      </c>
      <c r="B33" s="12">
        <v>505700</v>
      </c>
      <c r="C33" s="12">
        <f>B33</f>
        <v>505700</v>
      </c>
      <c r="D33" s="12">
        <v>505700</v>
      </c>
      <c r="E33" s="12">
        <v>505700</v>
      </c>
      <c r="F33" s="13">
        <f>E33/C33*100</f>
        <v>100</v>
      </c>
    </row>
    <row r="34" spans="1:8" s="19" customFormat="1" ht="31.2" x14ac:dyDescent="0.25">
      <c r="A34" s="11" t="s">
        <v>11</v>
      </c>
      <c r="B34" s="12">
        <v>1735220</v>
      </c>
      <c r="C34" s="12">
        <f t="shared" ref="C34:C38" si="7">B34</f>
        <v>1735220</v>
      </c>
      <c r="D34" s="12">
        <v>1735180</v>
      </c>
      <c r="E34" s="12">
        <v>1735180</v>
      </c>
      <c r="F34" s="13">
        <f t="shared" ref="F34:F40" si="8">E34/C34*100</f>
        <v>99.997694816795573</v>
      </c>
    </row>
    <row r="35" spans="1:8" s="19" customFormat="1" ht="62.4" x14ac:dyDescent="0.25">
      <c r="A35" s="11" t="s">
        <v>12</v>
      </c>
      <c r="B35" s="12">
        <v>3200000</v>
      </c>
      <c r="C35" s="12">
        <f t="shared" si="7"/>
        <v>3200000</v>
      </c>
      <c r="D35" s="12">
        <v>3200000</v>
      </c>
      <c r="E35" s="12">
        <v>3200000</v>
      </c>
      <c r="F35" s="13">
        <f t="shared" si="8"/>
        <v>100</v>
      </c>
    </row>
    <row r="36" spans="1:8" s="19" customFormat="1" ht="46.8" x14ac:dyDescent="0.25">
      <c r="A36" s="11" t="s">
        <v>13</v>
      </c>
      <c r="B36" s="12">
        <v>2852278</v>
      </c>
      <c r="C36" s="12">
        <f t="shared" si="7"/>
        <v>2852278</v>
      </c>
      <c r="D36" s="12">
        <v>2847036</v>
      </c>
      <c r="E36" s="12">
        <v>2847036</v>
      </c>
      <c r="F36" s="13">
        <f t="shared" si="8"/>
        <v>99.816217072809877</v>
      </c>
    </row>
    <row r="37" spans="1:8" s="19" customFormat="1" ht="46.8" x14ac:dyDescent="0.25">
      <c r="A37" s="11" t="s">
        <v>24</v>
      </c>
      <c r="B37" s="12">
        <v>403200</v>
      </c>
      <c r="C37" s="12">
        <f t="shared" si="7"/>
        <v>403200</v>
      </c>
      <c r="D37" s="12">
        <v>403200</v>
      </c>
      <c r="E37" s="12">
        <v>403200</v>
      </c>
      <c r="F37" s="13">
        <f t="shared" si="8"/>
        <v>100</v>
      </c>
    </row>
    <row r="38" spans="1:8" s="19" customFormat="1" ht="46.8" x14ac:dyDescent="0.25">
      <c r="A38" s="11" t="s">
        <v>14</v>
      </c>
      <c r="B38" s="12">
        <v>8500002</v>
      </c>
      <c r="C38" s="12">
        <f t="shared" si="7"/>
        <v>8500002</v>
      </c>
      <c r="D38" s="12">
        <v>8482101.3000000007</v>
      </c>
      <c r="E38" s="12">
        <v>6484454.2999999998</v>
      </c>
      <c r="F38" s="13">
        <f t="shared" si="8"/>
        <v>76.287679697016543</v>
      </c>
    </row>
    <row r="39" spans="1:8" s="19" customFormat="1" ht="46.8" x14ac:dyDescent="0.25">
      <c r="A39" s="11" t="s">
        <v>16</v>
      </c>
      <c r="B39" s="12">
        <v>59700184</v>
      </c>
      <c r="C39" s="12">
        <v>59700184</v>
      </c>
      <c r="D39" s="12">
        <v>59275909</v>
      </c>
      <c r="E39" s="12">
        <v>56845622.969999999</v>
      </c>
      <c r="F39" s="13">
        <f t="shared" si="8"/>
        <v>95.218505473952973</v>
      </c>
    </row>
    <row r="40" spans="1:8" s="19" customFormat="1" x14ac:dyDescent="0.25">
      <c r="A40" s="15" t="s">
        <v>25</v>
      </c>
      <c r="B40" s="17">
        <f>SUM(B33:B39)</f>
        <v>76896584</v>
      </c>
      <c r="C40" s="17">
        <f t="shared" ref="C40:E40" si="9">SUM(C33:C39)</f>
        <v>76896584</v>
      </c>
      <c r="D40" s="17">
        <f t="shared" si="9"/>
        <v>76449126.299999997</v>
      </c>
      <c r="E40" s="17">
        <f t="shared" si="9"/>
        <v>72021193.269999996</v>
      </c>
      <c r="F40" s="18">
        <f t="shared" si="8"/>
        <v>93.659808438304609</v>
      </c>
    </row>
    <row r="41" spans="1:8" ht="15.6" customHeight="1" x14ac:dyDescent="0.25">
      <c r="A41" s="31" t="s">
        <v>26</v>
      </c>
      <c r="B41" s="32"/>
      <c r="C41" s="32"/>
      <c r="D41" s="32"/>
      <c r="E41" s="32"/>
      <c r="F41" s="33"/>
    </row>
    <row r="42" spans="1:8" ht="62.4" x14ac:dyDescent="0.25">
      <c r="A42" s="20" t="s">
        <v>10</v>
      </c>
      <c r="B42" s="21">
        <f>B9+B18+B26+B33</f>
        <v>4980700</v>
      </c>
      <c r="C42" s="21">
        <f t="shared" ref="C42:E43" si="10">C9+C18+C26+C33</f>
        <v>4980700</v>
      </c>
      <c r="D42" s="21">
        <f t="shared" si="10"/>
        <v>4980700</v>
      </c>
      <c r="E42" s="21">
        <f t="shared" si="10"/>
        <v>4980700</v>
      </c>
      <c r="F42" s="22">
        <f>E42/C42*100</f>
        <v>100</v>
      </c>
      <c r="H42" s="23"/>
    </row>
    <row r="43" spans="1:8" ht="31.2" x14ac:dyDescent="0.25">
      <c r="A43" s="20" t="s">
        <v>11</v>
      </c>
      <c r="B43" s="21">
        <f>B10+B19+B27+B34</f>
        <v>8047130</v>
      </c>
      <c r="C43" s="21">
        <f t="shared" si="10"/>
        <v>8047130</v>
      </c>
      <c r="D43" s="21">
        <f t="shared" si="10"/>
        <v>8046617.4800000004</v>
      </c>
      <c r="E43" s="21">
        <f t="shared" si="10"/>
        <v>8046617.4800000004</v>
      </c>
      <c r="F43" s="22">
        <f t="shared" ref="F43:F49" si="11">E43/C43*100</f>
        <v>99.993631021246088</v>
      </c>
      <c r="H43" s="23"/>
    </row>
    <row r="44" spans="1:8" ht="62.4" x14ac:dyDescent="0.25">
      <c r="A44" s="20" t="s">
        <v>12</v>
      </c>
      <c r="B44" s="21">
        <f>B11+B20+B35</f>
        <v>4297300</v>
      </c>
      <c r="C44" s="21">
        <f t="shared" ref="C44:E44" si="12">C11+C20+C35</f>
        <v>4297300</v>
      </c>
      <c r="D44" s="21">
        <f t="shared" si="12"/>
        <v>4297299.8</v>
      </c>
      <c r="E44" s="21">
        <f t="shared" si="12"/>
        <v>4297299.8</v>
      </c>
      <c r="F44" s="22">
        <f t="shared" si="11"/>
        <v>99.999995345914868</v>
      </c>
      <c r="H44" s="23"/>
    </row>
    <row r="45" spans="1:8" ht="46.8" x14ac:dyDescent="0.25">
      <c r="A45" s="20" t="s">
        <v>13</v>
      </c>
      <c r="B45" s="21">
        <f>B12+B21+B28+B36</f>
        <v>5252803</v>
      </c>
      <c r="C45" s="21">
        <f t="shared" ref="C45:E45" si="13">C12+C21+C28+C36</f>
        <v>5252803</v>
      </c>
      <c r="D45" s="21">
        <f t="shared" si="13"/>
        <v>5188811</v>
      </c>
      <c r="E45" s="21">
        <f t="shared" si="13"/>
        <v>5188811</v>
      </c>
      <c r="F45" s="22">
        <f t="shared" si="11"/>
        <v>98.781755188610731</v>
      </c>
      <c r="H45" s="23"/>
    </row>
    <row r="46" spans="1:8" ht="46.8" x14ac:dyDescent="0.25">
      <c r="A46" s="20" t="s">
        <v>24</v>
      </c>
      <c r="B46" s="21">
        <f>B14+B37</f>
        <v>803200</v>
      </c>
      <c r="C46" s="21">
        <f t="shared" ref="C46:E46" si="14">C14+C37</f>
        <v>803200</v>
      </c>
      <c r="D46" s="21">
        <f t="shared" si="14"/>
        <v>803200</v>
      </c>
      <c r="E46" s="21">
        <f t="shared" si="14"/>
        <v>803200</v>
      </c>
      <c r="F46" s="22">
        <f t="shared" si="11"/>
        <v>100</v>
      </c>
      <c r="H46" s="23"/>
    </row>
    <row r="47" spans="1:8" ht="46.8" x14ac:dyDescent="0.25">
      <c r="A47" s="20" t="s">
        <v>14</v>
      </c>
      <c r="B47" s="21">
        <f>B13+B22+B29+B38</f>
        <v>27331862</v>
      </c>
      <c r="C47" s="21">
        <f t="shared" ref="C47:E47" si="15">C13+C22+C29+C38</f>
        <v>27331862</v>
      </c>
      <c r="D47" s="21">
        <f t="shared" si="15"/>
        <v>27289145.990000002</v>
      </c>
      <c r="E47" s="21">
        <f t="shared" si="15"/>
        <v>25269596.66</v>
      </c>
      <c r="F47" s="22">
        <f t="shared" si="11"/>
        <v>92.454720648011474</v>
      </c>
      <c r="H47" s="23"/>
    </row>
    <row r="48" spans="1:8" ht="46.8" x14ac:dyDescent="0.25">
      <c r="A48" s="20" t="s">
        <v>16</v>
      </c>
      <c r="B48" s="21">
        <f>B15+B23+B30+B39</f>
        <v>252682376</v>
      </c>
      <c r="C48" s="21">
        <f t="shared" ref="C48:E48" si="16">C15+C23+C30+C39</f>
        <v>252682376</v>
      </c>
      <c r="D48" s="21">
        <f t="shared" si="16"/>
        <v>251831859.73000002</v>
      </c>
      <c r="E48" s="21">
        <f t="shared" si="16"/>
        <v>246767790.76999998</v>
      </c>
      <c r="F48" s="22">
        <f t="shared" si="11"/>
        <v>97.659280665462788</v>
      </c>
      <c r="H48" s="23"/>
    </row>
    <row r="49" spans="1:8" x14ac:dyDescent="0.25">
      <c r="A49" s="24" t="s">
        <v>27</v>
      </c>
      <c r="B49" s="25">
        <f>SUM(B42:B48)</f>
        <v>303395371</v>
      </c>
      <c r="C49" s="25">
        <f t="shared" ref="C49:E49" si="17">SUM(C42:C48)</f>
        <v>303395371</v>
      </c>
      <c r="D49" s="25">
        <f t="shared" si="17"/>
        <v>302437634</v>
      </c>
      <c r="E49" s="25">
        <f t="shared" si="17"/>
        <v>295354015.70999998</v>
      </c>
      <c r="F49" s="26">
        <f t="shared" si="11"/>
        <v>97.349545820855639</v>
      </c>
      <c r="H49" s="23"/>
    </row>
    <row r="52" spans="1:8" x14ac:dyDescent="0.3">
      <c r="C52" s="27"/>
      <c r="D52" s="27"/>
      <c r="E52" s="27"/>
    </row>
  </sheetData>
  <sheetProtection selectLockedCells="1" selectUnlockedCells="1"/>
  <mergeCells count="9">
    <mergeCell ref="A25:F25"/>
    <mergeCell ref="A32:F32"/>
    <mergeCell ref="A41:F41"/>
    <mergeCell ref="E1:F1"/>
    <mergeCell ref="E2:F2"/>
    <mergeCell ref="A4:F4"/>
    <mergeCell ref="A5:F5"/>
    <mergeCell ref="A8:F8"/>
    <mergeCell ref="A17:F17"/>
  </mergeCells>
  <pageMargins left="0.78740157480314965" right="0.59055118110236227" top="0.78740157480314965" bottom="0.78740157480314965" header="0.70866141732283472" footer="0.31496062992125984"/>
  <pageSetup paperSize="9" scale="72" firstPageNumber="1492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</vt:lpstr>
      <vt:lpstr>'Свод '!Excel_BuiltIn__FilterDatabase</vt:lpstr>
      <vt:lpstr>'Свод 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LavrentevaOV</dc:creator>
  <cp:lastModifiedBy>Середкина Оксана Геннадьевна</cp:lastModifiedBy>
  <dcterms:created xsi:type="dcterms:W3CDTF">2021-04-20T06:48:05Z</dcterms:created>
  <dcterms:modified xsi:type="dcterms:W3CDTF">2021-05-04T06:01:16Z</dcterms:modified>
</cp:coreProperties>
</file>